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YO Synchrotron orest\04-SYO-PRO_DCE\07-Rendu\PRO DCE\DCE dernier indice\"/>
    </mc:Choice>
  </mc:AlternateContent>
  <xr:revisionPtr revIDLastSave="0" documentId="13_ncr:1_{FE1BFFD2-8DA2-4676-9C69-BDC0E03D6AE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 02  CORPS D_ETAT ARCHI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0" i="1" l="1"/>
  <c r="M67" i="1"/>
  <c r="M68" i="1"/>
  <c r="M64" i="1"/>
  <c r="M62" i="1"/>
  <c r="M60" i="1"/>
  <c r="M61" i="1"/>
  <c r="M58" i="1"/>
  <c r="M57" i="1"/>
  <c r="M56" i="1"/>
  <c r="M52" i="1"/>
  <c r="M51" i="1"/>
  <c r="M48" i="1"/>
  <c r="M47" i="1"/>
  <c r="M46" i="1"/>
  <c r="M45" i="1"/>
  <c r="M44" i="1"/>
  <c r="M43" i="1"/>
  <c r="M41" i="1"/>
  <c r="M39" i="1"/>
  <c r="M38" i="1"/>
  <c r="M37" i="1"/>
  <c r="M36" i="1"/>
  <c r="M35" i="1"/>
  <c r="M30" i="1"/>
  <c r="M29" i="1"/>
  <c r="M28" i="1"/>
  <c r="M27" i="1"/>
  <c r="M24" i="1"/>
  <c r="M23" i="1"/>
  <c r="M22" i="1"/>
  <c r="M21" i="1"/>
  <c r="M18" i="1"/>
  <c r="M17" i="1"/>
  <c r="M16" i="1"/>
  <c r="M15" i="1"/>
  <c r="M14" i="1"/>
  <c r="M12" i="1"/>
  <c r="M73" i="1"/>
  <c r="M19" i="1" l="1"/>
  <c r="M31" i="1"/>
  <c r="M63" i="1"/>
  <c r="M25" i="1"/>
  <c r="M32" i="1"/>
  <c r="M40" i="1"/>
  <c r="M49" i="1"/>
  <c r="M53" i="1"/>
  <c r="M65" i="1"/>
  <c r="M69" i="1"/>
  <c r="M71" i="1"/>
  <c r="M72" i="1"/>
  <c r="M74" i="1"/>
</calcChain>
</file>

<file path=xl/sharedStrings.xml><?xml version="1.0" encoding="utf-8"?>
<sst xmlns="http://schemas.openxmlformats.org/spreadsheetml/2006/main" count="171" uniqueCount="141">
  <si>
    <t>DECOMPOSITION DU PRIX GLOBALE ET FORFAITAIRE</t>
  </si>
  <si>
    <t>D.P.G.F.</t>
  </si>
  <si>
    <t>EVB25037_SOLEIL OREST_PRO_TCE</t>
  </si>
  <si>
    <t>LOT n°02. CORPS D'ETAT ARCHITECTURAUX</t>
  </si>
  <si>
    <t>PRO-DCE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</si>
  <si>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</si>
  <si>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</si>
  <si>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</si>
  <si>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</si>
  <si>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</si>
  <si>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</si>
  <si>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</si>
  <si>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</si>
  <si>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</si>
  <si>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</si>
  <si>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</si>
  <si>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</si>
  <si>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</si>
  <si>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</si>
  <si>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</si>
  <si>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02</t>
  </si>
  <si>
    <t>CORPS D'ETAT ARCHITECTURAUX</t>
  </si>
  <si>
    <t>02.01</t>
  </si>
  <si>
    <t>PRESCRIPTIONS GENERALES</t>
  </si>
  <si>
    <t>PM</t>
  </si>
  <si>
    <t>02.02</t>
  </si>
  <si>
    <t>PRESCRIPTIONS PARTICULIERES</t>
  </si>
  <si>
    <t>02.02.01</t>
  </si>
  <si>
    <t>CURAGE</t>
  </si>
  <si>
    <t>m²</t>
  </si>
  <si>
    <t>02.02.01.01</t>
  </si>
  <si>
    <t>DEPOSE FACADES ET MUR RIDEAUX</t>
  </si>
  <si>
    <t>02.02.01.02</t>
  </si>
  <si>
    <t>DEPOSE DOUBLAGE</t>
  </si>
  <si>
    <t>02.02.01.03</t>
  </si>
  <si>
    <t>RESERVATION TAPIS</t>
  </si>
  <si>
    <t>u</t>
  </si>
  <si>
    <t>02.02.01.04</t>
  </si>
  <si>
    <t>DEPOSE TAPIS</t>
  </si>
  <si>
    <t>Sous-Total HT de CURAGE</t>
  </si>
  <si>
    <t>02.02.02</t>
  </si>
  <si>
    <t>FACADE, MEXT ET ETANCHEITE</t>
  </si>
  <si>
    <t>02.02.02.01</t>
  </si>
  <si>
    <t>FACADE RIDEAU</t>
  </si>
  <si>
    <t>02.02.02.01.01</t>
  </si>
  <si>
    <t>Partie pleine - Bardage bois et complexe isolant</t>
  </si>
  <si>
    <t>02.02.02.01.02</t>
  </si>
  <si>
    <t>Partie vitrée translucide - Double vitrage - Montage VEC horizontal</t>
  </si>
  <si>
    <t>02.02.02.01.03</t>
  </si>
  <si>
    <t>Partie vitrée opaque - Shadowbox - Montage VEC horizontal</t>
  </si>
  <si>
    <t>Sous-Total HT de FACADE RIDEAU</t>
  </si>
  <si>
    <t>02.02.02.02</t>
  </si>
  <si>
    <t>STORES MANUELS</t>
  </si>
  <si>
    <t>02.02.02.02.01</t>
  </si>
  <si>
    <t>Dimensions - 0,9 x 2,02 m ht</t>
  </si>
  <si>
    <t>02.02.02.02.02</t>
  </si>
  <si>
    <t>Dimensions - 1,4 x 2,02 m ht</t>
  </si>
  <si>
    <t>02.02.02.02.03</t>
  </si>
  <si>
    <t>Dimensions - 2,1 x 2,02 m ht</t>
  </si>
  <si>
    <t>02.02.02.02.04</t>
  </si>
  <si>
    <t>Dimensions - 3,5 x 2,02 m ht</t>
  </si>
  <si>
    <t>Sous-Total HT de STORES MANUELS</t>
  </si>
  <si>
    <t>Sous-Total HT de FACADE, MEXT ET ETANCHEITE</t>
  </si>
  <si>
    <t>02.02.03</t>
  </si>
  <si>
    <t>SECOND OEUVRE</t>
  </si>
  <si>
    <t>02.02.03.01</t>
  </si>
  <si>
    <t>CLOISON</t>
  </si>
  <si>
    <t>02.02.03.01.01</t>
  </si>
  <si>
    <t>CLOISONS - 98/48</t>
  </si>
  <si>
    <t>02.02.03.01.02</t>
  </si>
  <si>
    <t>CLOISONS - 200/150</t>
  </si>
  <si>
    <t>02.02.03.01.03</t>
  </si>
  <si>
    <t>CONTRE-CLOISON</t>
  </si>
  <si>
    <t>02.02.03.01.04</t>
  </si>
  <si>
    <t>PLINTHES</t>
  </si>
  <si>
    <t>ml</t>
  </si>
  <si>
    <t>02.02.03.01.05</t>
  </si>
  <si>
    <t>TRAPPES - 40 x 40 cm</t>
  </si>
  <si>
    <t>Sous-Total HT de CLOISON</t>
  </si>
  <si>
    <t>02.02.03.02</t>
  </si>
  <si>
    <t>PORTE SECTIONNELLE - 3,8 x 2,4m ht</t>
  </si>
  <si>
    <t>02.02.03.03</t>
  </si>
  <si>
    <t>MENUISERIES INTERIEURES</t>
  </si>
  <si>
    <t>02.02.03.03.01</t>
  </si>
  <si>
    <t>CHASSIS VITRE - Ligne de visée</t>
  </si>
  <si>
    <t>02.02.03.03.02</t>
  </si>
  <si>
    <t>CHASSIS VITRE - Atelier</t>
  </si>
  <si>
    <t>02.02.03.03.03</t>
  </si>
  <si>
    <t>PORTE DOUBLE 180 cm - Oculus</t>
  </si>
  <si>
    <t>02.02.03.03.04</t>
  </si>
  <si>
    <t>PORTE COULISSANTE VITREE - 140 cm</t>
  </si>
  <si>
    <t>02.02.03.03.05</t>
  </si>
  <si>
    <t>PORTES COULISSANTES VITREES - 110 cm</t>
  </si>
  <si>
    <t>02.02.03.03.06</t>
  </si>
  <si>
    <t>PORTES SIMPLE - 50 dB</t>
  </si>
  <si>
    <t>Sous-Total HT de MENUISERIES INTERIEURES</t>
  </si>
  <si>
    <t>02.02.03.04</t>
  </si>
  <si>
    <t>REVETEMENTS DE SOLS ET ACCESSOIRES</t>
  </si>
  <si>
    <t>02.02.03.04.01</t>
  </si>
  <si>
    <t>TAPIS DE SOL</t>
  </si>
  <si>
    <t>02.02.03.04.02</t>
  </si>
  <si>
    <t>REPRISE DES SOLS</t>
  </si>
  <si>
    <t>ens</t>
  </si>
  <si>
    <t>Sous-Total HT de REVETEMENTS DE SOLS ET ACCESSOIRES</t>
  </si>
  <si>
    <t>02.02.03.05</t>
  </si>
  <si>
    <t>PEINTURE ET NETTOYAGE</t>
  </si>
  <si>
    <t>02.02.03.05.01</t>
  </si>
  <si>
    <t>PEINTURE</t>
  </si>
  <si>
    <t>02.02.03.05.01.01</t>
  </si>
  <si>
    <t>CONDITIONS PREALABLES</t>
  </si>
  <si>
    <t>02.02.03.05.01.02</t>
  </si>
  <si>
    <t>TRAVAUX SUPPORT</t>
  </si>
  <si>
    <t>02.02.03.05.01.03</t>
  </si>
  <si>
    <t>MODALITE D'APPLICATION</t>
  </si>
  <si>
    <t>02.02.03.05.01.04</t>
  </si>
  <si>
    <t>MISE EN PEINTURE DES DIFFERENTS SUPPORTS DU PROJET</t>
  </si>
  <si>
    <t>02.02.03.05.01.04.01</t>
  </si>
  <si>
    <t>CLOISONS DE DISTRIBUTION PLEINES ET DOUBLAGE</t>
  </si>
  <si>
    <t>Sous-Total HT de MISE EN PEINTURE DES DIFFERENTS SUPPORTS DU PROJET</t>
  </si>
  <si>
    <t>02.02.03.05.01.05</t>
  </si>
  <si>
    <t>REPRISE DES PEINTURES</t>
  </si>
  <si>
    <t>Sous-Total HT de PEINTURE</t>
  </si>
  <si>
    <t>02.02.03.05.02</t>
  </si>
  <si>
    <t>NETTOYAGE FIN DE CHANTIER</t>
  </si>
  <si>
    <t>ft</t>
  </si>
  <si>
    <t>Sous-Total HT de PEINTURE ET NETTOYAGE</t>
  </si>
  <si>
    <t>02.02.03.06</t>
  </si>
  <si>
    <t>DIVERS</t>
  </si>
  <si>
    <t>02.02.03.06.01</t>
  </si>
  <si>
    <t>DEPLACEMENT DESENFUMAGE</t>
  </si>
  <si>
    <t>Sous-Total HT de DIVERS</t>
  </si>
  <si>
    <t>Sous-Total HT de SECOND OEUVRE</t>
  </si>
  <si>
    <t>02.02.04</t>
  </si>
  <si>
    <t>COMPTE PRORATA - 2%</t>
  </si>
  <si>
    <t>Sous-Total HT de PRESCRIPTIONS PARTICULIERES</t>
  </si>
  <si>
    <t>MONTANT HT 02 - CORPS D'ETAT ARCHITECTURAUX</t>
  </si>
  <si>
    <t>MONTANT TVA A 20,000%</t>
  </si>
  <si>
    <t>MONTANT TTC 02 - CORPS D'ETAT ARCHITECTURAUX</t>
  </si>
  <si>
    <t>Légende de la TVA</t>
  </si>
  <si>
    <t>TVA n°1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</si>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</sst>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4" x14ac:knownFonts="1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medium">
        <color rgb="FFC0C0C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>
      <alignment vertical="top"/>
      <protection locked="0"/>
    </xf>
  </cellStyleXfs>
  <cellXfs count="9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4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right" vertical="center"/>
      <protection locked="0"/>
    </xf>
    <xf numFmtId="0" fontId="8" fillId="2" borderId="0" xfId="0" applyFont="1" applyFill="1" applyAlignment="1">
      <alignment horizontal="left" vertical="center"/>
      <protection locked="0"/>
    </xf>
    <xf numFmtId="0" fontId="9" fillId="3" borderId="0" xfId="0" applyFont="1" applyFill="1">
      <alignment vertical="top"/>
      <protection locked="0"/>
    </xf>
    <xf numFmtId="0" fontId="12" fillId="0" borderId="0" xfId="0" applyFont="1" applyAlignment="1" applyProtection="1">
      <alignment horizontal="center" vertical="top"/>
    </xf>
    <xf numFmtId="0" fontId="13" fillId="0" borderId="0" xfId="0" applyFont="1" applyAlignment="1">
      <alignment horizontal="center" vertical="top"/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>
      <alignment horizontal="center" vertical="center"/>
      <protection locked="0"/>
    </xf>
    <xf numFmtId="0" fontId="17" fillId="3" borderId="0" xfId="0" applyFont="1" applyFill="1" applyAlignment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>
      <alignment vertical="top"/>
      <protection locked="0"/>
    </xf>
    <xf numFmtId="0" fontId="18" fillId="0" borderId="11" xfId="0" applyFont="1" applyBorder="1" applyAlignment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3" fontId="18" fillId="2" borderId="13" xfId="0" applyNumberFormat="1" applyFont="1" applyFill="1" applyBorder="1" applyAlignment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4" fontId="18" fillId="2" borderId="13" xfId="0" applyNumberFormat="1" applyFont="1" applyFill="1" applyBorder="1" applyAlignment="1">
      <alignment horizontal="right" vertical="center"/>
      <protection locked="0"/>
    </xf>
    <xf numFmtId="4" fontId="18" fillId="0" borderId="13" xfId="0" applyNumberFormat="1" applyFont="1" applyBorder="1" applyAlignment="1" applyProtection="1">
      <alignment horizontal="right" vertical="center"/>
    </xf>
    <xf numFmtId="4" fontId="18" fillId="0" borderId="13" xfId="0" applyNumberFormat="1" applyFont="1" applyBorder="1" applyAlignment="1">
      <alignment horizontal="right" vertical="center"/>
      <protection locked="0"/>
    </xf>
    <xf numFmtId="0" fontId="0" fillId="6" borderId="0" xfId="0" applyFill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>
      <alignment horizontal="left" vertical="center"/>
      <protection locked="0"/>
    </xf>
    <xf numFmtId="165" fontId="18" fillId="2" borderId="13" xfId="0" applyNumberFormat="1" applyFont="1" applyFill="1" applyBorder="1" applyAlignment="1">
      <alignment horizontal="right" vertical="center"/>
      <protection locked="0"/>
    </xf>
    <xf numFmtId="165" fontId="18" fillId="0" borderId="13" xfId="0" applyNumberFormat="1" applyFont="1" applyBorder="1" applyAlignment="1" applyProtection="1">
      <alignment horizontal="right" vertical="center"/>
    </xf>
    <xf numFmtId="165" fontId="18" fillId="0" borderId="13" xfId="0" applyNumberFormat="1" applyFont="1" applyBorder="1" applyAlignment="1">
      <alignment horizontal="right" vertical="center"/>
      <protection locked="0"/>
    </xf>
    <xf numFmtId="164" fontId="18" fillId="2" borderId="13" xfId="0" applyNumberFormat="1" applyFont="1" applyFill="1" applyBorder="1" applyAlignment="1">
      <alignment horizontal="right" vertical="center"/>
      <protection locked="0"/>
    </xf>
    <xf numFmtId="164" fontId="18" fillId="0" borderId="13" xfId="0" applyNumberFormat="1" applyFont="1" applyBorder="1" applyAlignment="1" applyProtection="1">
      <alignment horizontal="right" vertical="center"/>
    </xf>
    <xf numFmtId="164" fontId="18" fillId="0" borderId="13" xfId="0" applyNumberFormat="1" applyFont="1" applyBorder="1" applyAlignment="1">
      <alignment horizontal="right" vertical="center"/>
      <protection locked="0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Alignment="1">
      <alignment vertical="center"/>
      <protection locked="0"/>
    </xf>
    <xf numFmtId="0" fontId="11" fillId="7" borderId="0" xfId="0" applyFont="1" applyFill="1" applyAlignment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>
      <alignment horizontal="left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10" fillId="4" borderId="0" xfId="0" applyFont="1" applyFill="1" applyAlignment="1">
      <alignment horizontal="left" vertical="center"/>
      <protection locked="0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>
      <alignment vertical="top"/>
      <protection locked="0"/>
    </xf>
    <xf numFmtId="0" fontId="14" fillId="3" borderId="0" xfId="0" applyFont="1" applyFill="1" applyAlignment="1">
      <alignment vertical="center"/>
      <protection locked="0"/>
    </xf>
    <xf numFmtId="0" fontId="0" fillId="3" borderId="0" xfId="0" applyFill="1" applyProtection="1">
      <alignment vertical="top"/>
    </xf>
    <xf numFmtId="0" fontId="0" fillId="5" borderId="0" xfId="0" applyFill="1">
      <alignment vertical="top"/>
      <protection locked="0"/>
    </xf>
    <xf numFmtId="0" fontId="10" fillId="4" borderId="0" xfId="0" applyFont="1" applyFill="1" applyAlignment="1">
      <alignment horizontal="left" vertical="center"/>
      <protection locked="0"/>
    </xf>
    <xf numFmtId="0" fontId="11" fillId="3" borderId="0" xfId="0" applyFont="1" applyFill="1" applyProtection="1">
      <alignment vertical="top"/>
    </xf>
    <xf numFmtId="0" fontId="0" fillId="3" borderId="9" xfId="0" applyFill="1" applyBorder="1" applyProtection="1">
      <alignment vertical="top"/>
    </xf>
    <xf numFmtId="0" fontId="9" fillId="3" borderId="0" xfId="0" applyFont="1" applyFill="1" applyProtection="1">
      <alignment vertical="top"/>
    </xf>
    <xf numFmtId="0" fontId="0" fillId="2" borderId="0" xfId="0" applyFill="1" applyProtection="1">
      <alignment vertical="top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top"/>
    </xf>
    <xf numFmtId="0" fontId="0" fillId="2" borderId="1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49" fontId="21" fillId="3" borderId="0" xfId="0" applyNumberFormat="1" applyFont="1" applyFill="1" applyAlignment="1" applyProtection="1">
      <alignment horizontal="left" vertical="center" wrapText="1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19050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2133600</xdr:colOff>
      <xdr:row>2</xdr:row>
      <xdr:rowOff>352425</xdr:rowOff>
    </xdr:to>
    <xdr:sp macro="" textlink="">
      <xdr:nvSpPr>
        <xdr:cNvPr id="3" name="ImageCell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"/>
  <sheetViews>
    <sheetView showZeros="0" tabSelected="1" workbookViewId="0">
      <pane ySplit="10" topLeftCell="A11" activePane="bottomLeft" state="frozen"/>
      <selection pane="bottomLeft" activeCell="I4" sqref="I4:M4"/>
    </sheetView>
  </sheetViews>
  <sheetFormatPr baseColWidth="10" defaultColWidth="10" defaultRowHeight="15" customHeight="1" x14ac:dyDescent="0.2"/>
  <cols>
    <col min="1" max="1" width="28.375" style="1" customWidth="1"/>
    <col min="2" max="2" width="0" style="1" hidden="1" customWidth="1"/>
    <col min="3" max="3" width="28.375" style="1" customWidth="1"/>
    <col min="4" max="4" width="15" style="1" customWidth="1"/>
    <col min="5" max="5" width="0" hidden="1" customWidth="1"/>
    <col min="6" max="6" width="13.375" style="1" customWidth="1"/>
    <col min="7" max="7" width="17.125" customWidth="1"/>
    <col min="8" max="8" width="10.875" style="1" hidden="1" customWidth="1"/>
    <col min="9" max="9" width="16.125" customWidth="1"/>
    <col min="10" max="12" width="0" style="1" hidden="1" customWidth="1"/>
    <col min="13" max="13" width="28.375" style="1" customWidth="1"/>
    <col min="14" max="14" width="37.375" customWidth="1"/>
    <col min="15" max="15" width="0" hidden="1" customWidth="1"/>
  </cols>
  <sheetData>
    <row r="1" spans="1:15" ht="33.75" customHeight="1" x14ac:dyDescent="0.2">
      <c r="A1" s="91"/>
      <c r="B1" s="2"/>
      <c r="C1" s="89" t="s">
        <v>0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7"/>
      <c r="O1" s="3"/>
    </row>
    <row r="2" spans="1:15" ht="26.25" customHeight="1" x14ac:dyDescent="0.2">
      <c r="A2" s="92"/>
      <c r="B2" s="4"/>
      <c r="C2" s="90" t="s">
        <v>1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88"/>
      <c r="O2" s="5"/>
    </row>
    <row r="3" spans="1:15" ht="48" customHeight="1" x14ac:dyDescent="0.2">
      <c r="A3" s="92"/>
      <c r="B3" s="6"/>
      <c r="C3" s="86" t="s">
        <v>2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8"/>
      <c r="O3" s="7"/>
    </row>
    <row r="4" spans="1:15" ht="33.75" customHeight="1" x14ac:dyDescent="0.2">
      <c r="A4" s="83" t="s">
        <v>3</v>
      </c>
      <c r="B4" s="84"/>
      <c r="C4" s="84"/>
      <c r="D4" s="84"/>
      <c r="E4" s="84"/>
      <c r="F4" s="84"/>
      <c r="G4" s="84"/>
      <c r="H4" s="8"/>
      <c r="I4" s="85"/>
      <c r="J4" s="85"/>
      <c r="K4" s="85"/>
      <c r="L4" s="85"/>
      <c r="M4" s="85" t="s">
        <v>4</v>
      </c>
      <c r="N4" s="9" t="s">
        <v>140</v>
      </c>
      <c r="O4" s="10"/>
    </row>
    <row r="6" spans="1:15" ht="15" customHeight="1" x14ac:dyDescent="0.2">
      <c r="A6" s="81" t="s">
        <v>5</v>
      </c>
      <c r="B6" s="82"/>
      <c r="C6" s="82"/>
      <c r="H6" s="4"/>
      <c r="J6" s="4"/>
      <c r="K6" s="4"/>
      <c r="L6" s="4"/>
      <c r="N6" s="11" t="s">
        <v>6</v>
      </c>
      <c r="O6" s="11"/>
    </row>
    <row r="7" spans="1:15" ht="15" customHeight="1" x14ac:dyDescent="0.2">
      <c r="A7" s="78" t="s">
        <v>7</v>
      </c>
      <c r="B7" s="79"/>
      <c r="C7" s="80"/>
      <c r="H7" s="4"/>
      <c r="N7" s="67" t="s">
        <v>7</v>
      </c>
      <c r="O7" s="67"/>
    </row>
    <row r="8" spans="1:15" ht="15" customHeight="1" x14ac:dyDescent="0.2">
      <c r="B8" s="12"/>
      <c r="G8" s="13"/>
      <c r="H8" s="4"/>
    </row>
    <row r="9" spans="1:15" ht="24" customHeight="1" x14ac:dyDescent="0.2">
      <c r="A9" s="14"/>
      <c r="B9" s="14"/>
      <c r="C9" s="14"/>
      <c r="D9" s="71" t="s">
        <v>8</v>
      </c>
      <c r="E9" s="72"/>
      <c r="F9" s="73"/>
      <c r="G9" s="74"/>
      <c r="H9" s="73"/>
      <c r="I9" s="75"/>
      <c r="J9" s="76"/>
      <c r="K9" s="76"/>
      <c r="L9" s="76"/>
      <c r="M9" s="73"/>
      <c r="N9" s="77"/>
      <c r="O9" s="15"/>
    </row>
    <row r="10" spans="1:15" ht="24.75" customHeight="1" x14ac:dyDescent="0.2">
      <c r="A10" s="16" t="s">
        <v>9</v>
      </c>
      <c r="B10" s="17" t="s">
        <v>10</v>
      </c>
      <c r="C10" s="18" t="s">
        <v>11</v>
      </c>
      <c r="D10" s="18" t="s">
        <v>12</v>
      </c>
      <c r="E10" s="65"/>
      <c r="F10" s="18" t="s">
        <v>13</v>
      </c>
      <c r="G10" s="19" t="s">
        <v>14</v>
      </c>
      <c r="H10" s="18" t="s">
        <v>15</v>
      </c>
      <c r="I10" s="19" t="s">
        <v>16</v>
      </c>
      <c r="J10" s="66"/>
      <c r="K10" s="66"/>
      <c r="L10" s="66"/>
      <c r="M10" s="18" t="s">
        <v>17</v>
      </c>
      <c r="N10" s="19" t="s">
        <v>18</v>
      </c>
      <c r="O10" s="20" t="s">
        <v>19</v>
      </c>
    </row>
    <row r="11" spans="1:15" ht="21" customHeight="1" x14ac:dyDescent="0.2">
      <c r="A11" s="21" t="s">
        <v>20</v>
      </c>
      <c r="B11" s="22"/>
      <c r="C11" s="23" t="s">
        <v>21</v>
      </c>
      <c r="D11" s="24"/>
      <c r="E11" s="25"/>
      <c r="F11" s="26"/>
      <c r="G11" s="27"/>
      <c r="H11" s="28"/>
      <c r="I11" s="27"/>
      <c r="J11" s="28"/>
      <c r="K11" s="28"/>
      <c r="L11" s="28"/>
      <c r="M11" s="29"/>
      <c r="N11" s="30"/>
      <c r="O11" s="31"/>
    </row>
    <row r="12" spans="1:15" ht="18" customHeight="1" x14ac:dyDescent="0.2">
      <c r="A12" s="32" t="s">
        <v>22</v>
      </c>
      <c r="B12" s="33"/>
      <c r="C12" s="34" t="s">
        <v>23</v>
      </c>
      <c r="D12" s="35" t="s">
        <v>24</v>
      </c>
      <c r="E12" s="36"/>
      <c r="F12" s="37">
        <v>1</v>
      </c>
      <c r="G12" s="38"/>
      <c r="H12" s="39">
        <v>1</v>
      </c>
      <c r="I12" s="40"/>
      <c r="J12" s="41"/>
      <c r="K12" s="42"/>
      <c r="L12" s="42"/>
      <c r="M12" s="43">
        <f>IF(ISNUMBER($K12),IF(ISNUMBER($G12),ROUND($K12*$G12,2),ROUND($K12*$F12,2)),IF(ISNUMBER($G12),ROUND($I12*$G12,2),ROUND($I12*$F12,2)))</f>
        <v>0</v>
      </c>
      <c r="N12" s="30"/>
      <c r="O12" s="31"/>
    </row>
    <row r="13" spans="1:15" ht="18" customHeight="1" x14ac:dyDescent="0.2">
      <c r="A13" s="32" t="s">
        <v>25</v>
      </c>
      <c r="B13" s="33"/>
      <c r="C13" s="34" t="s">
        <v>26</v>
      </c>
      <c r="D13" s="24"/>
      <c r="E13" s="25"/>
      <c r="F13" s="26"/>
      <c r="G13" s="27"/>
      <c r="H13" s="28"/>
      <c r="I13" s="27"/>
      <c r="J13" s="28"/>
      <c r="K13" s="28"/>
      <c r="L13" s="28"/>
      <c r="M13" s="29"/>
      <c r="N13" s="30"/>
      <c r="O13" s="31"/>
    </row>
    <row r="14" spans="1:15" ht="15" customHeight="1" x14ac:dyDescent="0.2">
      <c r="A14" s="32" t="s">
        <v>27</v>
      </c>
      <c r="B14" s="33"/>
      <c r="C14" s="34" t="s">
        <v>28</v>
      </c>
      <c r="D14" s="35" t="s">
        <v>29</v>
      </c>
      <c r="E14" s="44"/>
      <c r="F14" s="45">
        <v>0</v>
      </c>
      <c r="G14" s="46"/>
      <c r="H14" s="39">
        <v>1</v>
      </c>
      <c r="I14" s="40"/>
      <c r="J14" s="41"/>
      <c r="K14" s="42"/>
      <c r="L14" s="42"/>
      <c r="M14" s="43">
        <f t="shared" ref="M14:M18" si="0">IF(ISNUMBER($K14),IF(ISNUMBER($G14),ROUND($K14*$G14,2),ROUND($K14*$F14,2)),IF(ISNUMBER($G14),ROUND($I14*$G14,2),ROUND($I14*$F14,2)))</f>
        <v>0</v>
      </c>
      <c r="N14" s="30"/>
      <c r="O14" s="31"/>
    </row>
    <row r="15" spans="1:15" ht="15" customHeight="1" x14ac:dyDescent="0.2">
      <c r="A15" s="32" t="s">
        <v>30</v>
      </c>
      <c r="B15" s="33"/>
      <c r="C15" s="34" t="s">
        <v>31</v>
      </c>
      <c r="D15" s="35" t="s">
        <v>29</v>
      </c>
      <c r="E15" s="44"/>
      <c r="F15" s="45">
        <v>455.3</v>
      </c>
      <c r="G15" s="46"/>
      <c r="H15" s="39">
        <v>1</v>
      </c>
      <c r="I15" s="40"/>
      <c r="J15" s="41"/>
      <c r="K15" s="42"/>
      <c r="L15" s="42"/>
      <c r="M15" s="43">
        <f t="shared" si="0"/>
        <v>0</v>
      </c>
      <c r="N15" s="30"/>
      <c r="O15" s="31"/>
    </row>
    <row r="16" spans="1:15" ht="15" customHeight="1" x14ac:dyDescent="0.2">
      <c r="A16" s="32" t="s">
        <v>32</v>
      </c>
      <c r="B16" s="33"/>
      <c r="C16" s="34" t="s">
        <v>33</v>
      </c>
      <c r="D16" s="35" t="s">
        <v>29</v>
      </c>
      <c r="E16" s="44"/>
      <c r="F16" s="45">
        <v>359.5</v>
      </c>
      <c r="G16" s="46"/>
      <c r="H16" s="39">
        <v>1</v>
      </c>
      <c r="I16" s="40"/>
      <c r="J16" s="41"/>
      <c r="K16" s="42"/>
      <c r="L16" s="42"/>
      <c r="M16" s="43">
        <f t="shared" si="0"/>
        <v>0</v>
      </c>
      <c r="N16" s="30"/>
      <c r="O16" s="31"/>
    </row>
    <row r="17" spans="1:15" ht="15" customHeight="1" x14ac:dyDescent="0.2">
      <c r="A17" s="32" t="s">
        <v>34</v>
      </c>
      <c r="B17" s="33"/>
      <c r="C17" s="34" t="s">
        <v>35</v>
      </c>
      <c r="D17" s="35" t="s">
        <v>36</v>
      </c>
      <c r="E17" s="36"/>
      <c r="F17" s="37">
        <v>2</v>
      </c>
      <c r="G17" s="38"/>
      <c r="H17" s="39">
        <v>1</v>
      </c>
      <c r="I17" s="40"/>
      <c r="J17" s="41"/>
      <c r="K17" s="42"/>
      <c r="L17" s="42"/>
      <c r="M17" s="43">
        <f t="shared" si="0"/>
        <v>0</v>
      </c>
      <c r="N17" s="30"/>
      <c r="O17" s="31"/>
    </row>
    <row r="18" spans="1:15" ht="15" customHeight="1" x14ac:dyDescent="0.2">
      <c r="A18" s="32" t="s">
        <v>37</v>
      </c>
      <c r="B18" s="33"/>
      <c r="C18" s="34" t="s">
        <v>38</v>
      </c>
      <c r="D18" s="35" t="s">
        <v>36</v>
      </c>
      <c r="E18" s="36"/>
      <c r="F18" s="37">
        <v>2</v>
      </c>
      <c r="G18" s="38"/>
      <c r="H18" s="39">
        <v>1</v>
      </c>
      <c r="I18" s="40"/>
      <c r="J18" s="41"/>
      <c r="K18" s="42"/>
      <c r="L18" s="42"/>
      <c r="M18" s="43">
        <f t="shared" si="0"/>
        <v>0</v>
      </c>
      <c r="N18" s="30"/>
      <c r="O18" s="31"/>
    </row>
    <row r="19" spans="1:15" ht="15" customHeight="1" x14ac:dyDescent="0.2">
      <c r="A19" s="68" t="s">
        <v>39</v>
      </c>
      <c r="B19" s="69"/>
      <c r="C19" s="69"/>
      <c r="D19" s="69"/>
      <c r="E19" s="69"/>
      <c r="F19" s="69"/>
      <c r="G19" s="69"/>
      <c r="H19" s="69"/>
      <c r="I19" s="70"/>
      <c r="J19" s="47"/>
      <c r="K19" s="47"/>
      <c r="L19" s="47"/>
      <c r="M19" s="48">
        <f>SUM(M$15:M$18)</f>
        <v>0</v>
      </c>
      <c r="N19" s="30"/>
      <c r="O19" s="49"/>
    </row>
    <row r="20" spans="1:15" ht="15" customHeight="1" x14ac:dyDescent="0.2">
      <c r="A20" s="32" t="s">
        <v>40</v>
      </c>
      <c r="B20" s="33"/>
      <c r="C20" s="34" t="s">
        <v>41</v>
      </c>
      <c r="D20" s="24"/>
      <c r="E20" s="25"/>
      <c r="F20" s="26"/>
      <c r="G20" s="27"/>
      <c r="H20" s="28"/>
      <c r="I20" s="27"/>
      <c r="J20" s="28"/>
      <c r="K20" s="28"/>
      <c r="L20" s="28"/>
      <c r="M20" s="29"/>
      <c r="N20" s="30"/>
      <c r="O20" s="31"/>
    </row>
    <row r="21" spans="1:15" ht="15" customHeight="1" x14ac:dyDescent="0.2">
      <c r="A21" s="32" t="s">
        <v>42</v>
      </c>
      <c r="B21" s="33"/>
      <c r="C21" s="34" t="s">
        <v>43</v>
      </c>
      <c r="D21" s="35"/>
      <c r="E21" s="50"/>
      <c r="F21" s="51">
        <v>0</v>
      </c>
      <c r="G21" s="52"/>
      <c r="H21" s="39">
        <v>1</v>
      </c>
      <c r="I21" s="40"/>
      <c r="J21" s="41"/>
      <c r="K21" s="42"/>
      <c r="L21" s="42"/>
      <c r="M21" s="43">
        <f t="shared" ref="M21:M24" si="1">IF(ISNUMBER($K21),IF(ISNUMBER($G21),ROUND($K21*$G21,2),ROUND($K21*$F21,2)),IF(ISNUMBER($G21),ROUND($I21*$G21,2),ROUND($I21*$F21,2)))</f>
        <v>0</v>
      </c>
      <c r="N21" s="30"/>
      <c r="O21" s="31"/>
    </row>
    <row r="22" spans="1:15" ht="24.75" customHeight="1" x14ac:dyDescent="0.2">
      <c r="A22" s="32" t="s">
        <v>44</v>
      </c>
      <c r="B22" s="33"/>
      <c r="C22" s="34" t="s">
        <v>45</v>
      </c>
      <c r="D22" s="35" t="s">
        <v>29</v>
      </c>
      <c r="E22" s="44"/>
      <c r="F22" s="45">
        <v>70.2</v>
      </c>
      <c r="G22" s="46"/>
      <c r="H22" s="39">
        <v>1</v>
      </c>
      <c r="I22" s="40"/>
      <c r="J22" s="41"/>
      <c r="K22" s="42"/>
      <c r="L22" s="42"/>
      <c r="M22" s="43">
        <f t="shared" si="1"/>
        <v>0</v>
      </c>
      <c r="N22" s="30"/>
      <c r="O22" s="31"/>
    </row>
    <row r="23" spans="1:15" ht="24.75" customHeight="1" x14ac:dyDescent="0.2">
      <c r="A23" s="32" t="s">
        <v>46</v>
      </c>
      <c r="B23" s="33"/>
      <c r="C23" s="34" t="s">
        <v>47</v>
      </c>
      <c r="D23" s="35" t="s">
        <v>29</v>
      </c>
      <c r="E23" s="44"/>
      <c r="F23" s="45">
        <v>92.25</v>
      </c>
      <c r="G23" s="46"/>
      <c r="H23" s="39">
        <v>1</v>
      </c>
      <c r="I23" s="40"/>
      <c r="J23" s="41"/>
      <c r="K23" s="42"/>
      <c r="L23" s="42"/>
      <c r="M23" s="43">
        <f t="shared" si="1"/>
        <v>0</v>
      </c>
      <c r="N23" s="30"/>
      <c r="O23" s="31"/>
    </row>
    <row r="24" spans="1:15" ht="24.75" customHeight="1" x14ac:dyDescent="0.2">
      <c r="A24" s="32" t="s">
        <v>48</v>
      </c>
      <c r="B24" s="33"/>
      <c r="C24" s="34" t="s">
        <v>49</v>
      </c>
      <c r="D24" s="35" t="s">
        <v>29</v>
      </c>
      <c r="E24" s="44"/>
      <c r="F24" s="45">
        <v>81.45</v>
      </c>
      <c r="G24" s="46"/>
      <c r="H24" s="39">
        <v>1</v>
      </c>
      <c r="I24" s="40"/>
      <c r="J24" s="41"/>
      <c r="K24" s="42"/>
      <c r="L24" s="42"/>
      <c r="M24" s="43">
        <f t="shared" si="1"/>
        <v>0</v>
      </c>
      <c r="N24" s="30"/>
      <c r="O24" s="31"/>
    </row>
    <row r="25" spans="1:15" ht="15" customHeight="1" x14ac:dyDescent="0.2">
      <c r="A25" s="68" t="s">
        <v>50</v>
      </c>
      <c r="B25" s="69"/>
      <c r="C25" s="69"/>
      <c r="D25" s="69"/>
      <c r="E25" s="69"/>
      <c r="F25" s="69"/>
      <c r="G25" s="69"/>
      <c r="H25" s="69"/>
      <c r="I25" s="70"/>
      <c r="J25" s="47"/>
      <c r="K25" s="47"/>
      <c r="L25" s="47"/>
      <c r="M25" s="48">
        <f>SUM(M$22:M$24)</f>
        <v>0</v>
      </c>
      <c r="N25" s="30"/>
      <c r="O25" s="49"/>
    </row>
    <row r="26" spans="1:15" ht="15" customHeight="1" x14ac:dyDescent="0.2">
      <c r="A26" s="32" t="s">
        <v>51</v>
      </c>
      <c r="B26" s="33"/>
      <c r="C26" s="34" t="s">
        <v>52</v>
      </c>
      <c r="D26" s="24"/>
      <c r="E26" s="25"/>
      <c r="F26" s="26"/>
      <c r="G26" s="27"/>
      <c r="H26" s="28"/>
      <c r="I26" s="27"/>
      <c r="J26" s="28"/>
      <c r="K26" s="28"/>
      <c r="L26" s="28"/>
      <c r="M26" s="29"/>
      <c r="N26" s="30"/>
      <c r="O26" s="31"/>
    </row>
    <row r="27" spans="1:15" ht="15" customHeight="1" x14ac:dyDescent="0.2">
      <c r="A27" s="32" t="s">
        <v>53</v>
      </c>
      <c r="B27" s="33"/>
      <c r="C27" s="34" t="s">
        <v>54</v>
      </c>
      <c r="D27" s="35" t="s">
        <v>36</v>
      </c>
      <c r="E27" s="36"/>
      <c r="F27" s="37">
        <v>4</v>
      </c>
      <c r="G27" s="38"/>
      <c r="H27" s="39">
        <v>1</v>
      </c>
      <c r="I27" s="40"/>
      <c r="J27" s="41"/>
      <c r="K27" s="42"/>
      <c r="L27" s="42"/>
      <c r="M27" s="43">
        <f t="shared" ref="M27:M30" si="2">IF(ISNUMBER($K27),IF(ISNUMBER($G27),ROUND($K27*$G27,2),ROUND($K27*$F27,2)),IF(ISNUMBER($G27),ROUND($I27*$G27,2),ROUND($I27*$F27,2)))</f>
        <v>0</v>
      </c>
      <c r="N27" s="30"/>
      <c r="O27" s="31"/>
    </row>
    <row r="28" spans="1:15" ht="15" customHeight="1" x14ac:dyDescent="0.2">
      <c r="A28" s="32" t="s">
        <v>55</v>
      </c>
      <c r="B28" s="33"/>
      <c r="C28" s="34" t="s">
        <v>56</v>
      </c>
      <c r="D28" s="35" t="s">
        <v>36</v>
      </c>
      <c r="E28" s="36"/>
      <c r="F28" s="37">
        <v>2</v>
      </c>
      <c r="G28" s="38"/>
      <c r="H28" s="39">
        <v>1</v>
      </c>
      <c r="I28" s="40"/>
      <c r="J28" s="41"/>
      <c r="K28" s="42"/>
      <c r="L28" s="42"/>
      <c r="M28" s="43">
        <f t="shared" si="2"/>
        <v>0</v>
      </c>
      <c r="N28" s="30"/>
      <c r="O28" s="31"/>
    </row>
    <row r="29" spans="1:15" ht="15" customHeight="1" x14ac:dyDescent="0.2">
      <c r="A29" s="32" t="s">
        <v>57</v>
      </c>
      <c r="B29" s="33"/>
      <c r="C29" s="34" t="s">
        <v>58</v>
      </c>
      <c r="D29" s="35" t="s">
        <v>36</v>
      </c>
      <c r="E29" s="36"/>
      <c r="F29" s="37">
        <v>12</v>
      </c>
      <c r="G29" s="38"/>
      <c r="H29" s="39">
        <v>1</v>
      </c>
      <c r="I29" s="40"/>
      <c r="J29" s="41"/>
      <c r="K29" s="42"/>
      <c r="L29" s="42"/>
      <c r="M29" s="43">
        <f t="shared" si="2"/>
        <v>0</v>
      </c>
      <c r="N29" s="30"/>
      <c r="O29" s="31"/>
    </row>
    <row r="30" spans="1:15" ht="15" customHeight="1" x14ac:dyDescent="0.2">
      <c r="A30" s="32" t="s">
        <v>59</v>
      </c>
      <c r="B30" s="33"/>
      <c r="C30" s="34" t="s">
        <v>60</v>
      </c>
      <c r="D30" s="35" t="s">
        <v>36</v>
      </c>
      <c r="E30" s="36"/>
      <c r="F30" s="37">
        <v>4</v>
      </c>
      <c r="G30" s="38"/>
      <c r="H30" s="39">
        <v>1</v>
      </c>
      <c r="I30" s="40"/>
      <c r="J30" s="41"/>
      <c r="K30" s="42"/>
      <c r="L30" s="42"/>
      <c r="M30" s="43">
        <f t="shared" si="2"/>
        <v>0</v>
      </c>
      <c r="N30" s="30"/>
      <c r="O30" s="31"/>
    </row>
    <row r="31" spans="1:15" ht="15" customHeight="1" x14ac:dyDescent="0.2">
      <c r="A31" s="68" t="s">
        <v>61</v>
      </c>
      <c r="B31" s="69"/>
      <c r="C31" s="69"/>
      <c r="D31" s="69"/>
      <c r="E31" s="69"/>
      <c r="F31" s="69"/>
      <c r="G31" s="69"/>
      <c r="H31" s="69"/>
      <c r="I31" s="70"/>
      <c r="J31" s="47"/>
      <c r="K31" s="47"/>
      <c r="L31" s="47"/>
      <c r="M31" s="48">
        <f>SUM(M$27:M$30)</f>
        <v>0</v>
      </c>
      <c r="N31" s="30"/>
      <c r="O31" s="49"/>
    </row>
    <row r="32" spans="1:15" ht="15" customHeight="1" x14ac:dyDescent="0.2">
      <c r="A32" s="68" t="s">
        <v>62</v>
      </c>
      <c r="B32" s="69"/>
      <c r="C32" s="69"/>
      <c r="D32" s="69"/>
      <c r="E32" s="69"/>
      <c r="F32" s="69"/>
      <c r="G32" s="69"/>
      <c r="H32" s="69"/>
      <c r="I32" s="70"/>
      <c r="J32" s="47"/>
      <c r="K32" s="47"/>
      <c r="L32" s="47"/>
      <c r="M32" s="48">
        <f>SUM(M$21:M$24)+SUM(M$27:M$30)</f>
        <v>0</v>
      </c>
      <c r="N32" s="30"/>
      <c r="O32" s="49"/>
    </row>
    <row r="33" spans="1:15" ht="15" customHeight="1" x14ac:dyDescent="0.2">
      <c r="A33" s="32" t="s">
        <v>63</v>
      </c>
      <c r="B33" s="33"/>
      <c r="C33" s="34" t="s">
        <v>64</v>
      </c>
      <c r="D33" s="24"/>
      <c r="E33" s="25"/>
      <c r="F33" s="26"/>
      <c r="G33" s="27"/>
      <c r="H33" s="28"/>
      <c r="I33" s="27"/>
      <c r="J33" s="28"/>
      <c r="K33" s="28"/>
      <c r="L33" s="28"/>
      <c r="M33" s="29"/>
      <c r="N33" s="30"/>
      <c r="O33" s="31"/>
    </row>
    <row r="34" spans="1:15" ht="15" customHeight="1" x14ac:dyDescent="0.2">
      <c r="A34" s="32" t="s">
        <v>65</v>
      </c>
      <c r="B34" s="33"/>
      <c r="C34" s="34" t="s">
        <v>66</v>
      </c>
      <c r="D34" s="24"/>
      <c r="E34" s="25"/>
      <c r="F34" s="26"/>
      <c r="G34" s="27"/>
      <c r="H34" s="28"/>
      <c r="I34" s="27"/>
      <c r="J34" s="28"/>
      <c r="K34" s="28"/>
      <c r="L34" s="28"/>
      <c r="M34" s="29"/>
      <c r="N34" s="30"/>
      <c r="O34" s="31"/>
    </row>
    <row r="35" spans="1:15" ht="15" customHeight="1" x14ac:dyDescent="0.2">
      <c r="A35" s="32" t="s">
        <v>67</v>
      </c>
      <c r="B35" s="33"/>
      <c r="C35" s="34" t="s">
        <v>68</v>
      </c>
      <c r="D35" s="35" t="s">
        <v>29</v>
      </c>
      <c r="E35" s="44"/>
      <c r="F35" s="45">
        <v>157.5</v>
      </c>
      <c r="G35" s="46"/>
      <c r="H35" s="39">
        <v>1</v>
      </c>
      <c r="I35" s="40"/>
      <c r="J35" s="41"/>
      <c r="K35" s="42"/>
      <c r="L35" s="42"/>
      <c r="M35" s="43">
        <f t="shared" ref="M35:M39" si="3">IF(ISNUMBER($K35),IF(ISNUMBER($G35),ROUND($K35*$G35,2),ROUND($K35*$F35,2)),IF(ISNUMBER($G35),ROUND($I35*$G35,2),ROUND($I35*$F35,2)))</f>
        <v>0</v>
      </c>
      <c r="N35" s="30"/>
      <c r="O35" s="31"/>
    </row>
    <row r="36" spans="1:15" ht="15" customHeight="1" x14ac:dyDescent="0.2">
      <c r="A36" s="32" t="s">
        <v>69</v>
      </c>
      <c r="B36" s="33"/>
      <c r="C36" s="34" t="s">
        <v>70</v>
      </c>
      <c r="D36" s="35" t="s">
        <v>29</v>
      </c>
      <c r="E36" s="44"/>
      <c r="F36" s="45">
        <v>205</v>
      </c>
      <c r="G36" s="46"/>
      <c r="H36" s="39">
        <v>1</v>
      </c>
      <c r="I36" s="40"/>
      <c r="J36" s="41"/>
      <c r="K36" s="42"/>
      <c r="L36" s="42"/>
      <c r="M36" s="43">
        <f t="shared" si="3"/>
        <v>0</v>
      </c>
      <c r="N36" s="30"/>
      <c r="O36" s="31"/>
    </row>
    <row r="37" spans="1:15" ht="15" customHeight="1" x14ac:dyDescent="0.2">
      <c r="A37" s="32" t="s">
        <v>71</v>
      </c>
      <c r="B37" s="33"/>
      <c r="C37" s="34" t="s">
        <v>72</v>
      </c>
      <c r="D37" s="35" t="s">
        <v>29</v>
      </c>
      <c r="E37" s="44"/>
      <c r="F37" s="45">
        <v>70.2</v>
      </c>
      <c r="G37" s="46"/>
      <c r="H37" s="39">
        <v>1</v>
      </c>
      <c r="I37" s="40"/>
      <c r="J37" s="41"/>
      <c r="K37" s="42"/>
      <c r="L37" s="42"/>
      <c r="M37" s="43">
        <f t="shared" si="3"/>
        <v>0</v>
      </c>
      <c r="N37" s="30"/>
      <c r="O37" s="31"/>
    </row>
    <row r="38" spans="1:15" ht="15" customHeight="1" x14ac:dyDescent="0.2">
      <c r="A38" s="32" t="s">
        <v>73</v>
      </c>
      <c r="B38" s="33"/>
      <c r="C38" s="34" t="s">
        <v>74</v>
      </c>
      <c r="D38" s="35" t="s">
        <v>75</v>
      </c>
      <c r="E38" s="44"/>
      <c r="F38" s="45">
        <v>146.47999999999999</v>
      </c>
      <c r="G38" s="46"/>
      <c r="H38" s="39">
        <v>1</v>
      </c>
      <c r="I38" s="40"/>
      <c r="J38" s="41"/>
      <c r="K38" s="42"/>
      <c r="L38" s="42"/>
      <c r="M38" s="43">
        <f t="shared" si="3"/>
        <v>0</v>
      </c>
      <c r="N38" s="30"/>
      <c r="O38" s="31"/>
    </row>
    <row r="39" spans="1:15" ht="15" customHeight="1" x14ac:dyDescent="0.2">
      <c r="A39" s="32" t="s">
        <v>76</v>
      </c>
      <c r="B39" s="33"/>
      <c r="C39" s="34" t="s">
        <v>77</v>
      </c>
      <c r="D39" s="35" t="s">
        <v>36</v>
      </c>
      <c r="E39" s="36"/>
      <c r="F39" s="37">
        <v>2</v>
      </c>
      <c r="G39" s="38"/>
      <c r="H39" s="39">
        <v>1</v>
      </c>
      <c r="I39" s="40"/>
      <c r="J39" s="41"/>
      <c r="K39" s="42"/>
      <c r="L39" s="42"/>
      <c r="M39" s="43">
        <f t="shared" si="3"/>
        <v>0</v>
      </c>
      <c r="N39" s="30"/>
      <c r="O39" s="31"/>
    </row>
    <row r="40" spans="1:15" ht="15" customHeight="1" x14ac:dyDescent="0.2">
      <c r="A40" s="68" t="s">
        <v>78</v>
      </c>
      <c r="B40" s="69"/>
      <c r="C40" s="69"/>
      <c r="D40" s="69"/>
      <c r="E40" s="69"/>
      <c r="F40" s="69"/>
      <c r="G40" s="69"/>
      <c r="H40" s="69"/>
      <c r="I40" s="70"/>
      <c r="J40" s="47"/>
      <c r="K40" s="47"/>
      <c r="L40" s="47"/>
      <c r="M40" s="48">
        <f>SUM(M$35:M$39)</f>
        <v>0</v>
      </c>
      <c r="N40" s="30"/>
      <c r="O40" s="49"/>
    </row>
    <row r="41" spans="1:15" ht="24.75" customHeight="1" x14ac:dyDescent="0.2">
      <c r="A41" s="32" t="s">
        <v>79</v>
      </c>
      <c r="B41" s="33"/>
      <c r="C41" s="34" t="s">
        <v>80</v>
      </c>
      <c r="D41" s="35" t="s">
        <v>36</v>
      </c>
      <c r="E41" s="36"/>
      <c r="F41" s="37">
        <v>1</v>
      </c>
      <c r="G41" s="38"/>
      <c r="H41" s="39">
        <v>1</v>
      </c>
      <c r="I41" s="40"/>
      <c r="J41" s="41"/>
      <c r="K41" s="42"/>
      <c r="L41" s="42"/>
      <c r="M41" s="43">
        <f>IF(ISNUMBER($K41),IF(ISNUMBER($G41),ROUND($K41*$G41,2),ROUND($K41*$F41,2)),IF(ISNUMBER($G41),ROUND($I41*$G41,2),ROUND($I41*$F41,2)))</f>
        <v>0</v>
      </c>
      <c r="N41" s="30"/>
      <c r="O41" s="31"/>
    </row>
    <row r="42" spans="1:15" ht="15" customHeight="1" x14ac:dyDescent="0.2">
      <c r="A42" s="32" t="s">
        <v>81</v>
      </c>
      <c r="B42" s="33"/>
      <c r="C42" s="34" t="s">
        <v>82</v>
      </c>
      <c r="D42" s="24"/>
      <c r="E42" s="25"/>
      <c r="F42" s="26"/>
      <c r="G42" s="27"/>
      <c r="H42" s="28"/>
      <c r="I42" s="27"/>
      <c r="J42" s="28"/>
      <c r="K42" s="28"/>
      <c r="L42" s="28"/>
      <c r="M42" s="29"/>
      <c r="N42" s="30"/>
      <c r="O42" s="31"/>
    </row>
    <row r="43" spans="1:15" ht="15" customHeight="1" x14ac:dyDescent="0.2">
      <c r="A43" s="32" t="s">
        <v>83</v>
      </c>
      <c r="B43" s="33"/>
      <c r="C43" s="34" t="s">
        <v>84</v>
      </c>
      <c r="D43" s="35" t="s">
        <v>29</v>
      </c>
      <c r="E43" s="44"/>
      <c r="F43" s="45">
        <v>2.4</v>
      </c>
      <c r="G43" s="46"/>
      <c r="H43" s="39">
        <v>1</v>
      </c>
      <c r="I43" s="40"/>
      <c r="J43" s="41"/>
      <c r="K43" s="42"/>
      <c r="L43" s="42"/>
      <c r="M43" s="43">
        <f t="shared" ref="M43:M48" si="4">IF(ISNUMBER($K43),IF(ISNUMBER($G43),ROUND($K43*$G43,2),ROUND($K43*$F43,2)),IF(ISNUMBER($G43),ROUND($I43*$G43,2),ROUND($I43*$F43,2)))</f>
        <v>0</v>
      </c>
      <c r="N43" s="30"/>
      <c r="O43" s="31"/>
    </row>
    <row r="44" spans="1:15" ht="15" customHeight="1" x14ac:dyDescent="0.2">
      <c r="A44" s="32" t="s">
        <v>85</v>
      </c>
      <c r="B44" s="33"/>
      <c r="C44" s="34" t="s">
        <v>86</v>
      </c>
      <c r="D44" s="35" t="s">
        <v>29</v>
      </c>
      <c r="E44" s="44"/>
      <c r="F44" s="45">
        <v>2.4</v>
      </c>
      <c r="G44" s="46"/>
      <c r="H44" s="39">
        <v>1</v>
      </c>
      <c r="I44" s="40"/>
      <c r="J44" s="41"/>
      <c r="K44" s="42"/>
      <c r="L44" s="42"/>
      <c r="M44" s="43">
        <f t="shared" si="4"/>
        <v>0</v>
      </c>
      <c r="N44" s="30"/>
      <c r="O44" s="31"/>
    </row>
    <row r="45" spans="1:15" ht="15" customHeight="1" x14ac:dyDescent="0.2">
      <c r="A45" s="32" t="s">
        <v>87</v>
      </c>
      <c r="B45" s="33"/>
      <c r="C45" s="34" t="s">
        <v>88</v>
      </c>
      <c r="D45" s="35" t="s">
        <v>36</v>
      </c>
      <c r="E45" s="36"/>
      <c r="F45" s="37">
        <v>1</v>
      </c>
      <c r="G45" s="38"/>
      <c r="H45" s="39">
        <v>1</v>
      </c>
      <c r="I45" s="40"/>
      <c r="J45" s="41"/>
      <c r="K45" s="42"/>
      <c r="L45" s="42"/>
      <c r="M45" s="43">
        <f t="shared" si="4"/>
        <v>0</v>
      </c>
      <c r="N45" s="30"/>
      <c r="O45" s="31"/>
    </row>
    <row r="46" spans="1:15" ht="24.75" customHeight="1" x14ac:dyDescent="0.2">
      <c r="A46" s="32" t="s">
        <v>89</v>
      </c>
      <c r="B46" s="33"/>
      <c r="C46" s="34" t="s">
        <v>90</v>
      </c>
      <c r="D46" s="35" t="s">
        <v>36</v>
      </c>
      <c r="E46" s="36"/>
      <c r="F46" s="37">
        <v>1</v>
      </c>
      <c r="G46" s="38"/>
      <c r="H46" s="39">
        <v>1</v>
      </c>
      <c r="I46" s="40"/>
      <c r="J46" s="41"/>
      <c r="K46" s="42"/>
      <c r="L46" s="42"/>
      <c r="M46" s="43">
        <f t="shared" si="4"/>
        <v>0</v>
      </c>
      <c r="N46" s="30"/>
      <c r="O46" s="31"/>
    </row>
    <row r="47" spans="1:15" ht="24.75" customHeight="1" x14ac:dyDescent="0.2">
      <c r="A47" s="32" t="s">
        <v>91</v>
      </c>
      <c r="B47" s="33"/>
      <c r="C47" s="34" t="s">
        <v>92</v>
      </c>
      <c r="D47" s="35" t="s">
        <v>36</v>
      </c>
      <c r="E47" s="36"/>
      <c r="F47" s="37">
        <v>2</v>
      </c>
      <c r="G47" s="38"/>
      <c r="H47" s="39">
        <v>1</v>
      </c>
      <c r="I47" s="40"/>
      <c r="J47" s="41"/>
      <c r="K47" s="42"/>
      <c r="L47" s="42"/>
      <c r="M47" s="43">
        <f t="shared" si="4"/>
        <v>0</v>
      </c>
      <c r="N47" s="30"/>
      <c r="O47" s="31"/>
    </row>
    <row r="48" spans="1:15" ht="15" customHeight="1" x14ac:dyDescent="0.2">
      <c r="A48" s="32" t="s">
        <v>93</v>
      </c>
      <c r="B48" s="33"/>
      <c r="C48" s="34" t="s">
        <v>94</v>
      </c>
      <c r="D48" s="35" t="s">
        <v>36</v>
      </c>
      <c r="E48" s="36"/>
      <c r="F48" s="37">
        <v>4</v>
      </c>
      <c r="G48" s="38"/>
      <c r="H48" s="39">
        <v>1</v>
      </c>
      <c r="I48" s="40"/>
      <c r="J48" s="41"/>
      <c r="K48" s="42"/>
      <c r="L48" s="42"/>
      <c r="M48" s="43">
        <f t="shared" si="4"/>
        <v>0</v>
      </c>
      <c r="N48" s="30"/>
      <c r="O48" s="31"/>
    </row>
    <row r="49" spans="1:15" ht="15" customHeight="1" x14ac:dyDescent="0.2">
      <c r="A49" s="68" t="s">
        <v>95</v>
      </c>
      <c r="B49" s="69"/>
      <c r="C49" s="69"/>
      <c r="D49" s="69"/>
      <c r="E49" s="69"/>
      <c r="F49" s="69"/>
      <c r="G49" s="69"/>
      <c r="H49" s="69"/>
      <c r="I49" s="70"/>
      <c r="J49" s="47"/>
      <c r="K49" s="47"/>
      <c r="L49" s="47"/>
      <c r="M49" s="48">
        <f>SUM(M$43:M$48)</f>
        <v>0</v>
      </c>
      <c r="N49" s="30"/>
      <c r="O49" s="49"/>
    </row>
    <row r="50" spans="1:15" ht="24.75" customHeight="1" x14ac:dyDescent="0.2">
      <c r="A50" s="32" t="s">
        <v>96</v>
      </c>
      <c r="B50" s="33"/>
      <c r="C50" s="34" t="s">
        <v>97</v>
      </c>
      <c r="D50" s="24"/>
      <c r="E50" s="25"/>
      <c r="F50" s="26"/>
      <c r="G50" s="27"/>
      <c r="H50" s="28"/>
      <c r="I50" s="27"/>
      <c r="J50" s="28"/>
      <c r="K50" s="28"/>
      <c r="L50" s="28"/>
      <c r="M50" s="29"/>
      <c r="N50" s="30"/>
      <c r="O50" s="31"/>
    </row>
    <row r="51" spans="1:15" ht="15" customHeight="1" x14ac:dyDescent="0.2">
      <c r="A51" s="32" t="s">
        <v>98</v>
      </c>
      <c r="B51" s="33"/>
      <c r="C51" s="34" t="s">
        <v>99</v>
      </c>
      <c r="D51" s="35" t="s">
        <v>36</v>
      </c>
      <c r="E51" s="36"/>
      <c r="F51" s="37">
        <v>2</v>
      </c>
      <c r="G51" s="38"/>
      <c r="H51" s="39">
        <v>1</v>
      </c>
      <c r="I51" s="40"/>
      <c r="J51" s="41"/>
      <c r="K51" s="42"/>
      <c r="L51" s="42"/>
      <c r="M51" s="43">
        <f t="shared" ref="M51:M52" si="5">IF(ISNUMBER($K51),IF(ISNUMBER($G51),ROUND($K51*$G51,2),ROUND($K51*$F51,2)),IF(ISNUMBER($G51),ROUND($I51*$G51,2),ROUND($I51*$F51,2)))</f>
        <v>0</v>
      </c>
      <c r="N51" s="30"/>
      <c r="O51" s="31"/>
    </row>
    <row r="52" spans="1:15" ht="15" customHeight="1" x14ac:dyDescent="0.2">
      <c r="A52" s="32" t="s">
        <v>100</v>
      </c>
      <c r="B52" s="33"/>
      <c r="C52" s="34" t="s">
        <v>101</v>
      </c>
      <c r="D52" s="35" t="s">
        <v>102</v>
      </c>
      <c r="E52" s="53"/>
      <c r="F52" s="54">
        <v>1</v>
      </c>
      <c r="G52" s="55"/>
      <c r="H52" s="39">
        <v>1</v>
      </c>
      <c r="I52" s="40"/>
      <c r="J52" s="41"/>
      <c r="K52" s="42"/>
      <c r="L52" s="42"/>
      <c r="M52" s="43">
        <f t="shared" si="5"/>
        <v>0</v>
      </c>
      <c r="N52" s="30"/>
      <c r="O52" s="31"/>
    </row>
    <row r="53" spans="1:15" ht="15" customHeight="1" x14ac:dyDescent="0.2">
      <c r="A53" s="68" t="s">
        <v>103</v>
      </c>
      <c r="B53" s="69"/>
      <c r="C53" s="69"/>
      <c r="D53" s="69"/>
      <c r="E53" s="69"/>
      <c r="F53" s="69"/>
      <c r="G53" s="69"/>
      <c r="H53" s="69"/>
      <c r="I53" s="70"/>
      <c r="J53" s="47"/>
      <c r="K53" s="47"/>
      <c r="L53" s="47"/>
      <c r="M53" s="48">
        <f>SUM(M$51:M$52)</f>
        <v>0</v>
      </c>
      <c r="N53" s="30"/>
      <c r="O53" s="49"/>
    </row>
    <row r="54" spans="1:15" ht="15" customHeight="1" x14ac:dyDescent="0.2">
      <c r="A54" s="32" t="s">
        <v>104</v>
      </c>
      <c r="B54" s="33"/>
      <c r="C54" s="34" t="s">
        <v>105</v>
      </c>
      <c r="D54" s="24"/>
      <c r="E54" s="25"/>
      <c r="F54" s="26"/>
      <c r="G54" s="27"/>
      <c r="H54" s="28"/>
      <c r="I54" s="27"/>
      <c r="J54" s="28"/>
      <c r="K54" s="28"/>
      <c r="L54" s="28"/>
      <c r="M54" s="29"/>
      <c r="N54" s="30"/>
      <c r="O54" s="31"/>
    </row>
    <row r="55" spans="1:15" ht="15" customHeight="1" x14ac:dyDescent="0.2">
      <c r="A55" s="32" t="s">
        <v>106</v>
      </c>
      <c r="B55" s="33"/>
      <c r="C55" s="34" t="s">
        <v>107</v>
      </c>
      <c r="D55" s="24"/>
      <c r="E55" s="25"/>
      <c r="F55" s="26"/>
      <c r="G55" s="27"/>
      <c r="H55" s="28"/>
      <c r="I55" s="27"/>
      <c r="J55" s="28"/>
      <c r="K55" s="28"/>
      <c r="L55" s="28"/>
      <c r="M55" s="29"/>
      <c r="N55" s="30"/>
      <c r="O55" s="31"/>
    </row>
    <row r="56" spans="1:15" ht="15" customHeight="1" x14ac:dyDescent="0.2">
      <c r="A56" s="32" t="s">
        <v>108</v>
      </c>
      <c r="B56" s="33"/>
      <c r="C56" s="34" t="s">
        <v>109</v>
      </c>
      <c r="D56" s="35" t="s">
        <v>24</v>
      </c>
      <c r="E56" s="36"/>
      <c r="F56" s="37">
        <v>1</v>
      </c>
      <c r="G56" s="38"/>
      <c r="H56" s="39">
        <v>1</v>
      </c>
      <c r="I56" s="40"/>
      <c r="J56" s="41"/>
      <c r="K56" s="42"/>
      <c r="L56" s="42"/>
      <c r="M56" s="43">
        <f t="shared" ref="M56:M58" si="6">IF(ISNUMBER($K56),IF(ISNUMBER($G56),ROUND($K56*$G56,2),ROUND($K56*$F56,2)),IF(ISNUMBER($G56),ROUND($I56*$G56,2),ROUND($I56*$F56,2)))</f>
        <v>0</v>
      </c>
      <c r="N56" s="30"/>
      <c r="O56" s="31"/>
    </row>
    <row r="57" spans="1:15" ht="15" customHeight="1" x14ac:dyDescent="0.2">
      <c r="A57" s="32" t="s">
        <v>110</v>
      </c>
      <c r="B57" s="33"/>
      <c r="C57" s="34" t="s">
        <v>111</v>
      </c>
      <c r="D57" s="35" t="s">
        <v>24</v>
      </c>
      <c r="E57" s="36"/>
      <c r="F57" s="37">
        <v>1</v>
      </c>
      <c r="G57" s="38"/>
      <c r="H57" s="39">
        <v>1</v>
      </c>
      <c r="I57" s="40"/>
      <c r="J57" s="41"/>
      <c r="K57" s="42"/>
      <c r="L57" s="42"/>
      <c r="M57" s="43">
        <f t="shared" si="6"/>
        <v>0</v>
      </c>
      <c r="N57" s="30"/>
      <c r="O57" s="31"/>
    </row>
    <row r="58" spans="1:15" ht="15" customHeight="1" x14ac:dyDescent="0.2">
      <c r="A58" s="32" t="s">
        <v>112</v>
      </c>
      <c r="B58" s="33"/>
      <c r="C58" s="34" t="s">
        <v>113</v>
      </c>
      <c r="D58" s="35" t="s">
        <v>24</v>
      </c>
      <c r="E58" s="36"/>
      <c r="F58" s="37">
        <v>1</v>
      </c>
      <c r="G58" s="38"/>
      <c r="H58" s="39">
        <v>1</v>
      </c>
      <c r="I58" s="40"/>
      <c r="J58" s="41"/>
      <c r="K58" s="42"/>
      <c r="L58" s="42"/>
      <c r="M58" s="43">
        <f t="shared" si="6"/>
        <v>0</v>
      </c>
      <c r="N58" s="30"/>
      <c r="O58" s="31"/>
    </row>
    <row r="59" spans="1:15" ht="24.75" customHeight="1" x14ac:dyDescent="0.2">
      <c r="A59" s="32" t="s">
        <v>114</v>
      </c>
      <c r="B59" s="33"/>
      <c r="C59" s="34" t="s">
        <v>115</v>
      </c>
      <c r="D59" s="24"/>
      <c r="E59" s="25"/>
      <c r="F59" s="26"/>
      <c r="G59" s="27"/>
      <c r="H59" s="28"/>
      <c r="I59" s="27"/>
      <c r="J59" s="28"/>
      <c r="K59" s="28"/>
      <c r="L59" s="28"/>
      <c r="M59" s="29"/>
      <c r="N59" s="30"/>
      <c r="O59" s="31"/>
    </row>
    <row r="60" spans="1:15" ht="24.75" customHeight="1" x14ac:dyDescent="0.2">
      <c r="A60" s="32" t="s">
        <v>116</v>
      </c>
      <c r="B60" s="33"/>
      <c r="C60" s="34" t="s">
        <v>117</v>
      </c>
      <c r="D60" s="35" t="s">
        <v>29</v>
      </c>
      <c r="E60" s="44"/>
      <c r="F60" s="45">
        <v>795.9</v>
      </c>
      <c r="G60" s="46"/>
      <c r="H60" s="39">
        <v>1</v>
      </c>
      <c r="I60" s="40"/>
      <c r="J60" s="41"/>
      <c r="K60" s="42"/>
      <c r="L60" s="42"/>
      <c r="M60" s="43">
        <f>IF(ISNUMBER($K60),IF(ISNUMBER($G60),ROUND($K60*$G60,2),ROUND($K60*$F60,2)),IF(ISNUMBER($G60),ROUND($I60*$G60,2),ROUND($I60*$F60,2)))</f>
        <v>0</v>
      </c>
      <c r="N60" s="30"/>
      <c r="O60" s="31"/>
    </row>
    <row r="61" spans="1:15" ht="15" hidden="1" customHeight="1" x14ac:dyDescent="0.2">
      <c r="A61" s="68" t="s">
        <v>118</v>
      </c>
      <c r="B61" s="69"/>
      <c r="C61" s="69"/>
      <c r="D61" s="69"/>
      <c r="E61" s="69"/>
      <c r="F61" s="69"/>
      <c r="G61" s="69"/>
      <c r="H61" s="69"/>
      <c r="I61" s="70"/>
      <c r="J61" s="47"/>
      <c r="K61" s="47"/>
      <c r="L61" s="47"/>
      <c r="M61" s="48">
        <f>M$60</f>
        <v>0</v>
      </c>
      <c r="N61" s="30"/>
      <c r="O61" s="49"/>
    </row>
    <row r="62" spans="1:15" ht="15" customHeight="1" x14ac:dyDescent="0.2">
      <c r="A62" s="32" t="s">
        <v>119</v>
      </c>
      <c r="B62" s="33"/>
      <c r="C62" s="34" t="s">
        <v>120</v>
      </c>
      <c r="D62" s="35" t="s">
        <v>102</v>
      </c>
      <c r="E62" s="53"/>
      <c r="F62" s="54">
        <v>1</v>
      </c>
      <c r="G62" s="55"/>
      <c r="H62" s="39">
        <v>1</v>
      </c>
      <c r="I62" s="40"/>
      <c r="J62" s="41"/>
      <c r="K62" s="42"/>
      <c r="L62" s="42"/>
      <c r="M62" s="43">
        <f>IF(ISNUMBER($K62),IF(ISNUMBER($G62),ROUND($K62*$G62,2),ROUND($K62*$F62,2)),IF(ISNUMBER($G62),ROUND($I62*$G62,2),ROUND($I62*$F62,2)))</f>
        <v>0</v>
      </c>
      <c r="N62" s="30"/>
      <c r="O62" s="31"/>
    </row>
    <row r="63" spans="1:15" ht="15" hidden="1" customHeight="1" x14ac:dyDescent="0.2">
      <c r="A63" s="68" t="s">
        <v>121</v>
      </c>
      <c r="B63" s="69"/>
      <c r="C63" s="69"/>
      <c r="D63" s="69"/>
      <c r="E63" s="69"/>
      <c r="F63" s="69"/>
      <c r="G63" s="69"/>
      <c r="H63" s="69"/>
      <c r="I63" s="70"/>
      <c r="J63" s="47"/>
      <c r="K63" s="47"/>
      <c r="L63" s="47"/>
      <c r="M63" s="48">
        <f>SUM(M$56:M$58)+M$60+M$62</f>
        <v>0</v>
      </c>
      <c r="N63" s="30"/>
      <c r="O63" s="49"/>
    </row>
    <row r="64" spans="1:15" ht="15" customHeight="1" x14ac:dyDescent="0.2">
      <c r="A64" s="32" t="s">
        <v>122</v>
      </c>
      <c r="B64" s="33"/>
      <c r="C64" s="34" t="s">
        <v>123</v>
      </c>
      <c r="D64" s="35" t="s">
        <v>124</v>
      </c>
      <c r="E64" s="36"/>
      <c r="F64" s="37">
        <v>2</v>
      </c>
      <c r="G64" s="38"/>
      <c r="H64" s="39">
        <v>1</v>
      </c>
      <c r="I64" s="40"/>
      <c r="J64" s="41"/>
      <c r="K64" s="42"/>
      <c r="L64" s="42"/>
      <c r="M64" s="43">
        <f>IF(ISNUMBER($K64),IF(ISNUMBER($G64),ROUND($K64*$G64,2),ROUND($K64*$F64,2)),IF(ISNUMBER($G64),ROUND($I64*$G64,2),ROUND($I64*$F64,2)))</f>
        <v>0</v>
      </c>
      <c r="N64" s="30"/>
      <c r="O64" s="31"/>
    </row>
    <row r="65" spans="1:15" ht="15" customHeight="1" x14ac:dyDescent="0.2">
      <c r="A65" s="68" t="s">
        <v>125</v>
      </c>
      <c r="B65" s="69"/>
      <c r="C65" s="69"/>
      <c r="D65" s="69"/>
      <c r="E65" s="69"/>
      <c r="F65" s="69"/>
      <c r="G65" s="69"/>
      <c r="H65" s="69"/>
      <c r="I65" s="70"/>
      <c r="J65" s="47"/>
      <c r="K65" s="47"/>
      <c r="L65" s="47"/>
      <c r="M65" s="48">
        <f>SUM(M$56:M$58)+M$60+M$62+M$64</f>
        <v>0</v>
      </c>
      <c r="N65" s="30"/>
      <c r="O65" s="49"/>
    </row>
    <row r="66" spans="1:15" ht="15" customHeight="1" x14ac:dyDescent="0.2">
      <c r="A66" s="32" t="s">
        <v>126</v>
      </c>
      <c r="B66" s="33"/>
      <c r="C66" s="34" t="s">
        <v>127</v>
      </c>
      <c r="D66" s="24"/>
      <c r="E66" s="25"/>
      <c r="F66" s="26"/>
      <c r="G66" s="27"/>
      <c r="H66" s="28"/>
      <c r="I66" s="27"/>
      <c r="J66" s="28"/>
      <c r="K66" s="28"/>
      <c r="L66" s="28"/>
      <c r="M66" s="29"/>
      <c r="N66" s="30"/>
      <c r="O66" s="31"/>
    </row>
    <row r="67" spans="1:15" ht="15" customHeight="1" x14ac:dyDescent="0.2">
      <c r="A67" s="32" t="s">
        <v>128</v>
      </c>
      <c r="B67" s="33"/>
      <c r="C67" s="34" t="s">
        <v>129</v>
      </c>
      <c r="D67" s="35" t="s">
        <v>36</v>
      </c>
      <c r="E67" s="36"/>
      <c r="F67" s="37">
        <v>1</v>
      </c>
      <c r="G67" s="38"/>
      <c r="H67" s="39">
        <v>1</v>
      </c>
      <c r="I67" s="40"/>
      <c r="J67" s="41"/>
      <c r="K67" s="42"/>
      <c r="L67" s="42"/>
      <c r="M67" s="43">
        <f>IF(ISNUMBER($K67),IF(ISNUMBER($G67),ROUND($K67*$G67,2),ROUND($K67*$F67,2)),IF(ISNUMBER($G67),ROUND($I67*$G67,2),ROUND($I67*$F67,2)))</f>
        <v>0</v>
      </c>
      <c r="N67" s="30"/>
      <c r="O67" s="31"/>
    </row>
    <row r="68" spans="1:15" ht="15" customHeight="1" x14ac:dyDescent="0.2">
      <c r="A68" s="68" t="s">
        <v>130</v>
      </c>
      <c r="B68" s="69"/>
      <c r="C68" s="69"/>
      <c r="D68" s="69"/>
      <c r="E68" s="69"/>
      <c r="F68" s="69"/>
      <c r="G68" s="69"/>
      <c r="H68" s="69"/>
      <c r="I68" s="70"/>
      <c r="J68" s="47"/>
      <c r="K68" s="47"/>
      <c r="L68" s="47"/>
      <c r="M68" s="48">
        <f>M$67</f>
        <v>0</v>
      </c>
      <c r="N68" s="30"/>
      <c r="O68" s="49"/>
    </row>
    <row r="69" spans="1:15" ht="15" customHeight="1" x14ac:dyDescent="0.2">
      <c r="A69" s="68" t="s">
        <v>131</v>
      </c>
      <c r="B69" s="69"/>
      <c r="C69" s="69"/>
      <c r="D69" s="69"/>
      <c r="E69" s="69"/>
      <c r="F69" s="69"/>
      <c r="G69" s="69"/>
      <c r="H69" s="69"/>
      <c r="I69" s="70"/>
      <c r="J69" s="47"/>
      <c r="K69" s="47"/>
      <c r="L69" s="47"/>
      <c r="M69" s="48">
        <f>SUM(M$35:M$39)+M$41+SUM(M$43:M$48)+SUM(M$51:M$52)+SUM(M$56:M$58)+M$60+M$62+M$64+M$67</f>
        <v>0</v>
      </c>
      <c r="N69" s="30"/>
      <c r="O69" s="49"/>
    </row>
    <row r="70" spans="1:15" ht="15" customHeight="1" x14ac:dyDescent="0.2">
      <c r="A70" s="32" t="s">
        <v>132</v>
      </c>
      <c r="B70" s="33"/>
      <c r="C70" s="34" t="s">
        <v>133</v>
      </c>
      <c r="D70" s="35" t="s">
        <v>24</v>
      </c>
      <c r="E70" s="36"/>
      <c r="F70" s="37">
        <v>1</v>
      </c>
      <c r="G70" s="38"/>
      <c r="H70" s="39">
        <v>1</v>
      </c>
      <c r="I70" s="40"/>
      <c r="J70" s="41"/>
      <c r="K70" s="42"/>
      <c r="L70" s="42"/>
      <c r="M70" s="43">
        <f>IF(ISNUMBER($K70),IF(ISNUMBER($G70),ROUND($K70*$G70,2),ROUND($K70*$F70,2)),IF(ISNUMBER($G70),ROUND($I70*$G70,2),ROUND($I70*$F70,2)))</f>
        <v>0</v>
      </c>
      <c r="N70" s="30"/>
      <c r="O70" s="31"/>
    </row>
    <row r="71" spans="1:15" ht="15" hidden="1" customHeight="1" x14ac:dyDescent="0.2">
      <c r="A71" s="68" t="s">
        <v>134</v>
      </c>
      <c r="B71" s="69"/>
      <c r="C71" s="69"/>
      <c r="D71" s="69"/>
      <c r="E71" s="69"/>
      <c r="F71" s="69"/>
      <c r="G71" s="69"/>
      <c r="H71" s="69"/>
      <c r="I71" s="70"/>
      <c r="J71" s="47"/>
      <c r="K71" s="47"/>
      <c r="L71" s="47"/>
      <c r="M71" s="48">
        <f>SUM(M$14:M$18)+SUM(M$21:M$24)+SUM(M$27:M$30)+SUM(M$35:M$39)+M$41+SUM(M$43:M$48)+SUM(M$51:M$52)+SUM(M$56:M$58)+M$60+M$62+M$64+M$67+M$70</f>
        <v>0</v>
      </c>
      <c r="N71" s="30"/>
      <c r="O71" s="49"/>
    </row>
    <row r="72" spans="1:15" ht="15" customHeight="1" x14ac:dyDescent="0.2">
      <c r="A72" s="93" t="s">
        <v>135</v>
      </c>
      <c r="B72" s="93"/>
      <c r="C72" s="93"/>
      <c r="D72" s="93"/>
      <c r="E72" s="93"/>
      <c r="F72" s="93"/>
      <c r="G72" s="93"/>
      <c r="H72" s="93"/>
      <c r="I72" s="93"/>
      <c r="J72" s="66"/>
      <c r="K72" s="66"/>
      <c r="L72" s="66"/>
      <c r="M72" s="56">
        <f>M$12+SUM(M$14:M$18)+SUM(M$21:M$24)+SUM(M$27:M$30)+SUM(M$35:M$39)+M$41+SUM(M$43:M$48)+SUM(M$51:M$52)+SUM(M$56:M$58)+M$60+M$62+M$64+M$67+M$70</f>
        <v>0</v>
      </c>
      <c r="N72" s="30"/>
      <c r="O72" s="57"/>
    </row>
    <row r="73" spans="1:15" ht="15" customHeight="1" x14ac:dyDescent="0.2">
      <c r="A73" s="93" t="s">
        <v>136</v>
      </c>
      <c r="B73" s="93"/>
      <c r="C73" s="93"/>
      <c r="D73" s="93"/>
      <c r="E73" s="93"/>
      <c r="F73" s="93"/>
      <c r="G73" s="93"/>
      <c r="H73" s="93"/>
      <c r="I73" s="93"/>
      <c r="J73" s="66"/>
      <c r="K73" s="66"/>
      <c r="L73" s="66"/>
      <c r="M73" s="56">
        <f>(SUMIF($H$11:$H$71,1,$M$11:$M$71))*0.2</f>
        <v>0</v>
      </c>
      <c r="N73" s="30"/>
      <c r="O73" s="57"/>
    </row>
    <row r="74" spans="1:15" ht="15" customHeight="1" x14ac:dyDescent="0.2">
      <c r="A74" s="93" t="s">
        <v>137</v>
      </c>
      <c r="B74" s="93"/>
      <c r="C74" s="93"/>
      <c r="D74" s="93"/>
      <c r="E74" s="93"/>
      <c r="F74" s="93"/>
      <c r="G74" s="93"/>
      <c r="H74" s="93"/>
      <c r="I74" s="93"/>
      <c r="J74" s="66"/>
      <c r="K74" s="66"/>
      <c r="L74" s="66"/>
      <c r="M74" s="56">
        <f>SUM(M$72:M$73)</f>
        <v>0</v>
      </c>
      <c r="N74" s="30"/>
      <c r="O74" s="57"/>
    </row>
    <row r="77" spans="1:15" ht="15.75" customHeight="1" x14ac:dyDescent="0.2">
      <c r="A77" s="94" t="s">
        <v>138</v>
      </c>
      <c r="B77" s="95"/>
      <c r="C77" s="96"/>
      <c r="D77" s="58"/>
      <c r="F77" s="58"/>
      <c r="H77" s="58"/>
      <c r="I77" s="59"/>
      <c r="M77" s="58"/>
      <c r="O77" s="60"/>
    </row>
    <row r="78" spans="1:15" ht="15" customHeight="1" x14ac:dyDescent="0.2">
      <c r="A78" s="61" t="s">
        <v>139</v>
      </c>
      <c r="B78" s="62"/>
      <c r="C78" s="63">
        <v>0.2</v>
      </c>
      <c r="D78" s="58"/>
      <c r="F78" s="58"/>
      <c r="H78" s="58"/>
      <c r="I78" s="59"/>
      <c r="M78" s="58"/>
      <c r="O78" s="64"/>
    </row>
  </sheetData>
  <sheetProtection algorithmName="SHA-512" hashValue="f0xI3pR9ZNJpw34r/2FcKdeR8gQ5brJCgeoNXS+a3riX6PTOTTlZhJay7r65lLBomlr3vI92Mw77AnBBofGV5A==" saltValue="WmumTBzVej43f7IsxbcZzPcwHbICxE1K437lO4csf2ehcIqwuZ1/rhFZMog+O/aaluYXkNgMkG19T8HukQSDYw==" spinCount="100000" sheet="1" objects="1" scenarios="1"/>
  <mergeCells count="27">
    <mergeCell ref="A74:I74"/>
    <mergeCell ref="A77:C77"/>
    <mergeCell ref="A71:I71"/>
    <mergeCell ref="A65:I65"/>
    <mergeCell ref="A68:I68"/>
    <mergeCell ref="A69:I69"/>
    <mergeCell ref="A72:I72"/>
    <mergeCell ref="A73:I73"/>
    <mergeCell ref="A40:I40"/>
    <mergeCell ref="A49:I49"/>
    <mergeCell ref="A53:I53"/>
    <mergeCell ref="A61:I61"/>
    <mergeCell ref="A63:I63"/>
    <mergeCell ref="A6:C6"/>
    <mergeCell ref="A4:G4"/>
    <mergeCell ref="I4:M4"/>
    <mergeCell ref="C3:M3"/>
    <mergeCell ref="N1:N3"/>
    <mergeCell ref="C1:M1"/>
    <mergeCell ref="C2:M2"/>
    <mergeCell ref="A1:A3"/>
    <mergeCell ref="A25:I25"/>
    <mergeCell ref="A31:I31"/>
    <mergeCell ref="A32:I32"/>
    <mergeCell ref="D9:N9"/>
    <mergeCell ref="A7:C7"/>
    <mergeCell ref="A19:I19"/>
  </mergeCells>
  <pageMargins left="0" right="0" top="0" bottom="0" header="0" footer="0"/>
  <pageSetup useFirstPageNumber="1"/>
  <ignoredErrors>
    <ignoredError sqref="A1:O3 A5:O78 A4:M4 O4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  CORPS D_ETAT ARCHIT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Kai Jensen</cp:lastModifiedBy>
  <cp:revision/>
  <dcterms:created xsi:type="dcterms:W3CDTF">2025-10-15T12:46:29Z</dcterms:created>
  <dcterms:modified xsi:type="dcterms:W3CDTF">2025-10-21T17:56:16Z</dcterms:modified>
  <cp:category/>
  <cp:contentStatus/>
</cp:coreProperties>
</file>